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985" windowWidth="9360" windowHeight="45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Лист1!$A$1:$J$31</definedName>
  </definedNames>
  <calcPr calcId="144525"/>
</workbook>
</file>

<file path=xl/calcChain.xml><?xml version="1.0" encoding="utf-8"?>
<calcChain xmlns="http://schemas.openxmlformats.org/spreadsheetml/2006/main">
  <c r="E27" i="1" l="1"/>
  <c r="E28" i="1"/>
  <c r="E20" i="1" l="1"/>
  <c r="E14" i="1"/>
  <c r="C14" i="1"/>
  <c r="I6" i="1" l="1"/>
  <c r="J6" i="1" s="1"/>
  <c r="C20" i="1" l="1"/>
  <c r="A18" i="1"/>
  <c r="C27" i="1" l="1"/>
  <c r="C28" i="1" s="1"/>
  <c r="C11" i="2" l="1"/>
  <c r="B11" i="2"/>
  <c r="A19" i="1" l="1"/>
  <c r="A22" i="1" l="1"/>
  <c r="A23" i="1" s="1"/>
  <c r="A24" i="1" s="1"/>
  <c r="A25" i="1" s="1"/>
</calcChain>
</file>

<file path=xl/sharedStrings.xml><?xml version="1.0" encoding="utf-8"?>
<sst xmlns="http://schemas.openxmlformats.org/spreadsheetml/2006/main" count="67" uniqueCount="52">
  <si>
    <t xml:space="preserve">Реестр жилых домов, </t>
  </si>
  <si>
    <t>№    п/п</t>
  </si>
  <si>
    <t xml:space="preserve">Наименование объекта, место расположения </t>
  </si>
  <si>
    <t xml:space="preserve">Основные показатели объекта                 </t>
  </si>
  <si>
    <t>Заказчик  (ФИО руководителя, контактный телефон)</t>
  </si>
  <si>
    <t>Степень готовности объекта(%), в случае приостановки строительства дата приостановки.</t>
  </si>
  <si>
    <t>Общая площадь квартир, кв.м.</t>
  </si>
  <si>
    <t>Этажность</t>
  </si>
  <si>
    <t>Кол-во квартир</t>
  </si>
  <si>
    <t>Тазовский район</t>
  </si>
  <si>
    <t>Обеспечен-ность объекта для маломоби-льных групп населения</t>
  </si>
  <si>
    <t>п. Тазовский</t>
  </si>
  <si>
    <t>ООО «СибИнвестСтрой»</t>
  </si>
  <si>
    <t>с. Находка</t>
  </si>
  <si>
    <t>с. Антипаюта</t>
  </si>
  <si>
    <t>Многоквартирный жилой дом                   в с. Антипаюта, на 7 метров северо-восточнее здания пекарни по ул. Юбилейная, № 2</t>
  </si>
  <si>
    <t>ООО "Тазстройэнерго"</t>
  </si>
  <si>
    <t>с. Гыда</t>
  </si>
  <si>
    <t>обеспечен</t>
  </si>
  <si>
    <t>ООО "СПК Ямал Монолит"</t>
  </si>
  <si>
    <t>Многоквартирный жилой дом в с.Гыда. ГП-1</t>
  </si>
  <si>
    <t>Многоквартирный жилой дом в с.Гыда. ГП-2</t>
  </si>
  <si>
    <t>Многоквартирный жилой дом в с.Гыда. ГП-3</t>
  </si>
  <si>
    <t>ООО Строительное объединение "Арктика"</t>
  </si>
  <si>
    <t>Многоквартирный жилой дом в с.Гыда. Стр. адрес 21, севернее дома № 16 по ул. Катаевой</t>
  </si>
  <si>
    <t xml:space="preserve">Многоквартирный жилой дом расположенный по адресу: с.Гыда,  на 9 метров южнее жилого дома №25 по ул. Молокова </t>
  </si>
  <si>
    <t>Микрофинансовая организация "Фонд развития Тазовского района ЯНАО"</t>
  </si>
  <si>
    <t>Дата выдачи разрешения на строительство</t>
  </si>
  <si>
    <t>№ разрешения на строительство</t>
  </si>
  <si>
    <t>Многоквартирный жилой дом в п.Тазовский, ул.Геофизиков</t>
  </si>
  <si>
    <t>89-RU89504105-01-2017</t>
  </si>
  <si>
    <t>89-RU89504105-06-2017</t>
  </si>
  <si>
    <t>89-RU89504301-01-2017</t>
  </si>
  <si>
    <t>89-RU89504301-03-2016</t>
  </si>
  <si>
    <t>89-RU89504303-01-2016</t>
  </si>
  <si>
    <t>89-RU89504303-02-2016</t>
  </si>
  <si>
    <t>89-RU89504303-03-2016</t>
  </si>
  <si>
    <t>89-RU89504303-08-2016</t>
  </si>
  <si>
    <t>89-RU89504303-09-2016</t>
  </si>
  <si>
    <t>строящихся  на территории муниципального образования Тазовский район</t>
  </si>
  <si>
    <t>Итого по Тазовскому району</t>
  </si>
  <si>
    <t>ведутся работы по устройству вертикальной планировки</t>
  </si>
  <si>
    <t>Многоквартирный жилой дом                   в с. Антипаюта, на 12 метров северо-восточнее дома №7 по ул. Тундровая</t>
  </si>
  <si>
    <t>Многоквартирный жилой дом                                         ГП-1 по                                                                               ул. Подшибякина,                           п. Тазовский ЯНАО</t>
  </si>
  <si>
    <t>Многоквартирный                                 жилой дом,                                                                               ул. Северная,                                                   п. Тазовский, ЯНАО</t>
  </si>
  <si>
    <t>89-RU89504105-10-2017</t>
  </si>
  <si>
    <t>89-RU89504105-12-2017</t>
  </si>
  <si>
    <t>ООО "СибИнвестСтрой"</t>
  </si>
  <si>
    <t>Многоквартирный жилой дом ГП-2  по    ул. Подшибякина,  п. Тазовский ЯНАО</t>
  </si>
  <si>
    <t>монтаж свайного ростверка 100% 
- монтаж плит перекрытия на отм. – 0,300 выполнено 100%
- монтаж плит перекрытия 1эт. на  отм. + 2,800 выполнено 100%
- монтаж плит перекрытия 2эт. на  отм. + 5,800 выполнено 100%
- монтаж плит перекрытия 3эт. на  отм. + 8,800 выполнено 30%
          - каменная кладка 1,2,3 этаж 100%
- утепление ростверка 100%;
монтаж стропильной конструкции кровли - 70%; бетонирование тех. подполье - 100%; монтаж входных групп - 50%; оштукатуривание - 20%; электромонтажные работы - 50%: монтаж внутренней системы ТВС - 10%</t>
  </si>
  <si>
    <t xml:space="preserve">монтаж свайного ростверка 100% 
- монтаж плит перекрытия на отм. – 0,300 выполнено 100%
- монтаж плит перекрытия 1эт. на  отм. + 2,800 выполнено 100%
- кладка 2эт.  выполнено 95 %
</t>
  </si>
  <si>
    <t>по состоянию на 02.08.2017г.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</si>
</sst>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hair">
        <color theme="0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4" fillId="0" borderId="0" xfId="0" applyFont="1"/>
    <xf numFmtId="0" fontId="4" fillId="0" borderId="0" xfId="0" applyFont="1" applyBorder="1"/>
    <xf numFmtId="1" fontId="5" fillId="0" borderId="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/>
    <xf numFmtId="0" fontId="5" fillId="3" borderId="7" xfId="0" applyFont="1" applyFill="1" applyBorder="1" applyAlignment="1">
      <alignment horizontal="center" vertical="top" wrapText="1"/>
    </xf>
    <xf numFmtId="0" fontId="5" fillId="0" borderId="7" xfId="0" applyFont="1" applyBorder="1"/>
    <xf numFmtId="0" fontId="5" fillId="0" borderId="7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3" borderId="7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/>
    </xf>
    <xf numFmtId="0" fontId="7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1" fontId="9" fillId="8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9" fillId="7" borderId="0" xfId="0" applyNumberFormat="1" applyFont="1" applyFill="1" applyBorder="1" applyAlignment="1">
      <alignment horizontal="center" vertical="center"/>
    </xf>
    <xf numFmtId="164" fontId="9" fillId="7" borderId="0" xfId="0" applyNumberFormat="1" applyFont="1" applyFill="1" applyBorder="1" applyAlignment="1">
      <alignment horizontal="center" vertical="center"/>
    </xf>
    <xf numFmtId="1" fontId="4" fillId="8" borderId="0" xfId="0" applyNumberFormat="1" applyFont="1" applyFill="1" applyBorder="1" applyAlignment="1">
      <alignment horizontal="center" vertical="center"/>
    </xf>
    <xf numFmtId="164" fontId="4" fillId="8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1" fontId="4" fillId="7" borderId="0" xfId="0" applyNumberFormat="1" applyFont="1" applyFill="1" applyBorder="1" applyAlignment="1">
      <alignment horizontal="center" vertical="center"/>
    </xf>
    <xf numFmtId="164" fontId="4" fillId="7" borderId="0" xfId="0" applyNumberFormat="1" applyFont="1" applyFill="1" applyBorder="1" applyAlignment="1">
      <alignment horizontal="center" vertical="center"/>
    </xf>
    <xf numFmtId="2" fontId="4" fillId="8" borderId="0" xfId="0" applyNumberFormat="1" applyFont="1" applyFill="1" applyBorder="1" applyAlignment="1">
      <alignment horizontal="center" vertical="center"/>
    </xf>
    <xf numFmtId="0" fontId="10" fillId="7" borderId="0" xfId="0" applyFont="1" applyFill="1" applyBorder="1"/>
    <xf numFmtId="2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0" xfId="0" applyFont="1"/>
    <xf numFmtId="0" fontId="5" fillId="4" borderId="7" xfId="0" applyFont="1" applyFill="1" applyBorder="1"/>
    <xf numFmtId="2" fontId="3" fillId="4" borderId="7" xfId="0" applyNumberFormat="1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4" fillId="0" borderId="0" xfId="0" applyFont="1"/>
    <xf numFmtId="0" fontId="15" fillId="0" borderId="7" xfId="0" applyFont="1" applyBorder="1" applyAlignment="1">
      <alignment horizontal="center" vertical="top"/>
    </xf>
    <xf numFmtId="0" fontId="15" fillId="0" borderId="0" xfId="0" applyFont="1" applyBorder="1"/>
    <xf numFmtId="0" fontId="15" fillId="0" borderId="7" xfId="0" applyFont="1" applyBorder="1" applyAlignment="1">
      <alignment vertical="top"/>
    </xf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/>
    </xf>
    <xf numFmtId="0" fontId="5" fillId="3" borderId="7" xfId="0" applyFont="1" applyFill="1" applyBorder="1" applyAlignment="1">
      <alignment horizontal="center" vertical="center"/>
    </xf>
    <xf numFmtId="14" fontId="5" fillId="0" borderId="7" xfId="0" applyNumberFormat="1" applyFont="1" applyBorder="1" applyAlignment="1">
      <alignment vertical="top"/>
    </xf>
    <xf numFmtId="0" fontId="15" fillId="0" borderId="6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/>
    <xf numFmtId="2" fontId="5" fillId="0" borderId="6" xfId="0" applyNumberFormat="1" applyFont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/>
    </xf>
    <xf numFmtId="2" fontId="15" fillId="0" borderId="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7" fillId="3" borderId="4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 wrapText="1"/>
    </xf>
    <xf numFmtId="1" fontId="5" fillId="3" borderId="7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2" fontId="7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9" fontId="5" fillId="3" borderId="3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5" fillId="0" borderId="3" xfId="0" applyFont="1" applyBorder="1" applyAlignment="1">
      <alignment vertical="center"/>
    </xf>
    <xf numFmtId="9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5" fillId="3" borderId="3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8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4" fontId="5" fillId="0" borderId="7" xfId="0" applyNumberFormat="1" applyFont="1" applyBorder="1" applyAlignment="1">
      <alignment horizontal="center" vertical="top"/>
    </xf>
    <xf numFmtId="9" fontId="16" fillId="3" borderId="7" xfId="0" applyNumberFormat="1" applyFont="1" applyFill="1" applyBorder="1" applyAlignment="1">
      <alignment horizontal="center" vertical="top" wrapText="1"/>
    </xf>
    <xf numFmtId="9" fontId="16" fillId="0" borderId="7" xfId="0" applyNumberFormat="1" applyFont="1" applyFill="1" applyBorder="1" applyAlignment="1">
      <alignment horizontal="center" vertical="top" wrapText="1"/>
    </xf>
    <xf numFmtId="9" fontId="17" fillId="3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5" borderId="5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horizontal="center"/>
    </xf>
  </cellXfs>
  <cellStyles count="7">
    <cellStyle name="Обычный" xfId="0" builtinId="0"/>
    <cellStyle name="Обычный 11" xfId="3"/>
    <cellStyle name="Обычный 12" xfId="4"/>
    <cellStyle name="Обычный 2" xfId="6"/>
    <cellStyle name="Обычный 5" xfId="1"/>
    <cellStyle name="Обычный 8" xfId="2"/>
    <cellStyle name="Процентный 8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zoomScale="70" zoomScaleNormal="100" zoomScaleSheetLayoutView="70" workbookViewId="0">
      <selection activeCell="G28" sqref="G28"/>
    </sheetView>
  </sheetViews>
  <sheetFormatPr defaultRowHeight="15" x14ac:dyDescent="0.25"/>
  <cols>
    <col min="1" max="1" width="5.42578125" style="72" customWidth="1"/>
    <col min="2" max="2" width="21.7109375" customWidth="1"/>
    <col min="3" max="3" width="16.140625" style="72" customWidth="1"/>
    <col min="4" max="4" width="15" style="72" customWidth="1"/>
    <col min="5" max="5" width="13.28515625" style="72" customWidth="1"/>
    <col min="6" max="6" width="21.42578125" customWidth="1"/>
    <col min="7" max="7" width="27.42578125" style="72" customWidth="1"/>
    <col min="8" max="8" width="13.5703125" style="61" customWidth="1"/>
    <col min="9" max="9" width="17.42578125" customWidth="1"/>
    <col min="10" max="10" width="27.42578125" customWidth="1"/>
  </cols>
  <sheetData>
    <row r="1" spans="1:14" ht="15.75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"/>
      <c r="L1" s="1"/>
      <c r="M1" s="1"/>
      <c r="N1" s="1"/>
    </row>
    <row r="2" spans="1:14" ht="15.75" x14ac:dyDescent="0.25">
      <c r="A2" s="113" t="s">
        <v>39</v>
      </c>
      <c r="B2" s="113"/>
      <c r="C2" s="113"/>
      <c r="D2" s="113"/>
      <c r="E2" s="113"/>
      <c r="F2" s="113"/>
      <c r="G2" s="113"/>
      <c r="H2" s="113"/>
      <c r="I2" s="113"/>
      <c r="J2" s="113"/>
      <c r="K2" s="1"/>
      <c r="L2" s="1"/>
      <c r="M2" s="1"/>
      <c r="N2" s="1"/>
    </row>
    <row r="3" spans="1:14" ht="15.6" customHeight="1" x14ac:dyDescent="0.25">
      <c r="A3" s="116" t="s">
        <v>51</v>
      </c>
      <c r="B3" s="116"/>
      <c r="C3" s="116"/>
      <c r="D3" s="116"/>
      <c r="E3" s="116"/>
      <c r="F3" s="116"/>
      <c r="G3" s="116"/>
      <c r="H3" s="116"/>
      <c r="I3" s="116"/>
      <c r="J3" s="116"/>
      <c r="K3" s="2"/>
      <c r="L3" s="2"/>
      <c r="M3" s="2"/>
      <c r="N3" s="2"/>
    </row>
    <row r="4" spans="1:14" ht="15.75" customHeight="1" x14ac:dyDescent="0.25">
      <c r="A4" s="111" t="s">
        <v>1</v>
      </c>
      <c r="B4" s="111" t="s">
        <v>2</v>
      </c>
      <c r="C4" s="114" t="s">
        <v>3</v>
      </c>
      <c r="D4" s="115"/>
      <c r="E4" s="115"/>
      <c r="F4" s="109" t="s">
        <v>4</v>
      </c>
      <c r="G4" s="111" t="s">
        <v>5</v>
      </c>
      <c r="H4" s="109" t="s">
        <v>10</v>
      </c>
      <c r="I4" s="111" t="s">
        <v>27</v>
      </c>
      <c r="J4" s="111" t="s">
        <v>28</v>
      </c>
      <c r="K4" s="1"/>
      <c r="L4" s="1"/>
      <c r="M4" s="1"/>
      <c r="N4" s="1"/>
    </row>
    <row r="5" spans="1:14" s="11" customFormat="1" ht="129" customHeight="1" x14ac:dyDescent="0.25">
      <c r="A5" s="112"/>
      <c r="B5" s="112"/>
      <c r="C5" s="62" t="s">
        <v>6</v>
      </c>
      <c r="D5" s="73" t="s">
        <v>7</v>
      </c>
      <c r="E5" s="60" t="s">
        <v>8</v>
      </c>
      <c r="F5" s="110"/>
      <c r="G5" s="112"/>
      <c r="H5" s="110"/>
      <c r="I5" s="112"/>
      <c r="J5" s="112"/>
      <c r="K5" s="10"/>
      <c r="L5" s="10"/>
      <c r="M5" s="10"/>
      <c r="N5" s="10"/>
    </row>
    <row r="6" spans="1:14" s="42" customFormat="1" ht="15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4">
        <v>7</v>
      </c>
      <c r="H6" s="4">
        <v>8</v>
      </c>
      <c r="I6" s="4">
        <f>H6+1</f>
        <v>9</v>
      </c>
      <c r="J6" s="4">
        <f t="shared" ref="J6" si="0">I6+1</f>
        <v>10</v>
      </c>
      <c r="K6" s="1"/>
      <c r="L6" s="1"/>
      <c r="M6" s="1"/>
      <c r="N6" s="1"/>
    </row>
    <row r="7" spans="1:14" s="48" customFormat="1" ht="15.75" x14ac:dyDescent="0.25">
      <c r="A7" s="75"/>
      <c r="B7" s="51"/>
      <c r="C7" s="64"/>
      <c r="D7" s="75"/>
      <c r="E7" s="75"/>
      <c r="F7" s="51"/>
      <c r="G7" s="85"/>
      <c r="H7" s="56"/>
      <c r="I7" s="50"/>
      <c r="J7" s="50"/>
      <c r="K7" s="50"/>
      <c r="L7" s="50"/>
      <c r="M7" s="50"/>
      <c r="N7" s="50"/>
    </row>
    <row r="8" spans="1:14" s="48" customFormat="1" ht="16.5" customHeight="1" x14ac:dyDescent="0.25">
      <c r="A8" s="103" t="s">
        <v>9</v>
      </c>
      <c r="B8" s="104"/>
      <c r="C8" s="104"/>
      <c r="D8" s="104"/>
      <c r="E8" s="104"/>
      <c r="F8" s="104"/>
      <c r="G8" s="104"/>
      <c r="H8" s="104"/>
      <c r="I8" s="104"/>
      <c r="J8" s="105"/>
      <c r="K8" s="50"/>
      <c r="L8" s="50"/>
      <c r="M8" s="50"/>
      <c r="N8" s="50"/>
    </row>
    <row r="9" spans="1:14" s="48" customFormat="1" ht="15.75" x14ac:dyDescent="0.25">
      <c r="A9" s="106" t="s">
        <v>11</v>
      </c>
      <c r="B9" s="107"/>
      <c r="C9" s="107"/>
      <c r="D9" s="107"/>
      <c r="E9" s="107"/>
      <c r="F9" s="107"/>
      <c r="G9" s="107"/>
      <c r="H9" s="107"/>
      <c r="I9" s="107"/>
      <c r="J9" s="107"/>
      <c r="K9" s="50"/>
      <c r="L9" s="50"/>
      <c r="M9" s="50"/>
      <c r="N9" s="50"/>
    </row>
    <row r="10" spans="1:14" s="48" customFormat="1" ht="303" customHeight="1" x14ac:dyDescent="0.25">
      <c r="A10" s="41">
        <v>1</v>
      </c>
      <c r="B10" s="102" t="s">
        <v>43</v>
      </c>
      <c r="C10" s="41">
        <v>2480.06</v>
      </c>
      <c r="D10" s="41">
        <v>3</v>
      </c>
      <c r="E10" s="41">
        <v>40</v>
      </c>
      <c r="F10" s="47" t="s">
        <v>12</v>
      </c>
      <c r="G10" s="100" t="s">
        <v>49</v>
      </c>
      <c r="H10" s="5" t="s">
        <v>18</v>
      </c>
      <c r="I10" s="98">
        <v>42947</v>
      </c>
      <c r="J10" s="5" t="s">
        <v>45</v>
      </c>
      <c r="K10" s="50"/>
      <c r="L10" s="50"/>
      <c r="M10" s="50"/>
      <c r="N10" s="50"/>
    </row>
    <row r="11" spans="1:14" s="48" customFormat="1" ht="111" customHeight="1" x14ac:dyDescent="0.25">
      <c r="A11" s="41">
        <v>2</v>
      </c>
      <c r="B11" s="47" t="s">
        <v>48</v>
      </c>
      <c r="C11" s="41">
        <v>2130.0100000000002</v>
      </c>
      <c r="D11" s="41">
        <v>3</v>
      </c>
      <c r="E11" s="41">
        <v>41</v>
      </c>
      <c r="F11" s="47" t="s">
        <v>12</v>
      </c>
      <c r="G11" s="100" t="s">
        <v>50</v>
      </c>
      <c r="H11" s="5" t="s">
        <v>18</v>
      </c>
      <c r="I11" s="98">
        <v>42947</v>
      </c>
      <c r="J11" s="5" t="s">
        <v>46</v>
      </c>
      <c r="K11" s="50"/>
      <c r="L11" s="50"/>
      <c r="M11" s="50"/>
      <c r="N11" s="50"/>
    </row>
    <row r="12" spans="1:14" s="48" customFormat="1" ht="77.25" customHeight="1" x14ac:dyDescent="0.25">
      <c r="A12" s="41">
        <v>3</v>
      </c>
      <c r="B12" s="7" t="s">
        <v>44</v>
      </c>
      <c r="C12" s="54">
        <v>641.73</v>
      </c>
      <c r="D12" s="54">
        <v>3</v>
      </c>
      <c r="E12" s="54">
        <v>23</v>
      </c>
      <c r="F12" s="7" t="s">
        <v>26</v>
      </c>
      <c r="G12" s="100">
        <v>0.35</v>
      </c>
      <c r="H12" s="5" t="s">
        <v>18</v>
      </c>
      <c r="I12" s="98">
        <v>42762</v>
      </c>
      <c r="J12" s="5" t="s">
        <v>30</v>
      </c>
      <c r="K12" s="50"/>
      <c r="L12" s="50"/>
      <c r="M12" s="50"/>
      <c r="N12" s="50"/>
    </row>
    <row r="13" spans="1:14" s="48" customFormat="1" ht="73.5" customHeight="1" x14ac:dyDescent="0.25">
      <c r="A13" s="41">
        <v>4</v>
      </c>
      <c r="B13" s="7" t="s">
        <v>29</v>
      </c>
      <c r="C13" s="54">
        <v>1862.92</v>
      </c>
      <c r="D13" s="54">
        <v>3</v>
      </c>
      <c r="E13" s="54">
        <v>25</v>
      </c>
      <c r="F13" s="7" t="s">
        <v>16</v>
      </c>
      <c r="G13" s="100">
        <v>0.25</v>
      </c>
      <c r="H13" s="5" t="s">
        <v>18</v>
      </c>
      <c r="I13" s="98">
        <v>42852</v>
      </c>
      <c r="J13" s="5" t="s">
        <v>31</v>
      </c>
      <c r="K13" s="50"/>
      <c r="L13" s="50"/>
      <c r="M13" s="50"/>
      <c r="N13" s="50"/>
    </row>
    <row r="14" spans="1:14" s="48" customFormat="1" ht="15.75" x14ac:dyDescent="0.25">
      <c r="A14" s="91"/>
      <c r="B14" s="46"/>
      <c r="C14" s="65">
        <f>SUM(C10:C13)</f>
        <v>7114.7199999999993</v>
      </c>
      <c r="D14" s="66"/>
      <c r="E14" s="65">
        <f>SUM(E10:E13)</f>
        <v>129</v>
      </c>
      <c r="F14" s="46"/>
      <c r="G14" s="86"/>
      <c r="H14" s="5"/>
      <c r="I14" s="8"/>
      <c r="J14" s="8"/>
      <c r="K14" s="50"/>
      <c r="L14" s="50"/>
      <c r="M14" s="50"/>
      <c r="N14" s="50"/>
    </row>
    <row r="15" spans="1:14" s="48" customFormat="1" ht="15.75" x14ac:dyDescent="0.25">
      <c r="A15" s="106" t="s">
        <v>13</v>
      </c>
      <c r="B15" s="107"/>
      <c r="C15" s="107"/>
      <c r="D15" s="107"/>
      <c r="E15" s="107"/>
      <c r="F15" s="107"/>
      <c r="G15" s="107"/>
      <c r="H15" s="107"/>
      <c r="I15" s="107"/>
      <c r="J15" s="108"/>
      <c r="K15" s="50"/>
      <c r="L15" s="50"/>
      <c r="M15" s="50"/>
      <c r="N15" s="50"/>
    </row>
    <row r="16" spans="1:14" s="48" customFormat="1" ht="15.75" x14ac:dyDescent="0.25">
      <c r="A16" s="41"/>
      <c r="B16" s="12"/>
      <c r="C16" s="57"/>
      <c r="D16" s="74"/>
      <c r="E16" s="74"/>
      <c r="F16" s="47"/>
      <c r="G16" s="83"/>
      <c r="H16" s="5"/>
      <c r="I16" s="8"/>
      <c r="J16" s="8"/>
      <c r="K16" s="50"/>
      <c r="L16" s="50"/>
      <c r="M16" s="50"/>
      <c r="N16" s="50"/>
    </row>
    <row r="17" spans="1:14" s="48" customFormat="1" ht="15.75" x14ac:dyDescent="0.25">
      <c r="A17" s="106" t="s">
        <v>14</v>
      </c>
      <c r="B17" s="107"/>
      <c r="C17" s="107"/>
      <c r="D17" s="107"/>
      <c r="E17" s="107"/>
      <c r="F17" s="107"/>
      <c r="G17" s="107"/>
      <c r="H17" s="107"/>
      <c r="I17" s="107"/>
      <c r="J17" s="108"/>
      <c r="K17" s="50"/>
      <c r="L17" s="50"/>
      <c r="M17" s="50"/>
      <c r="N17" s="50"/>
    </row>
    <row r="18" spans="1:14" s="48" customFormat="1" ht="120.75" customHeight="1" x14ac:dyDescent="0.25">
      <c r="A18" s="41">
        <f>A13+1</f>
        <v>5</v>
      </c>
      <c r="B18" s="47" t="s">
        <v>15</v>
      </c>
      <c r="C18" s="41">
        <v>2360.23</v>
      </c>
      <c r="D18" s="41">
        <v>3</v>
      </c>
      <c r="E18" s="41">
        <v>33</v>
      </c>
      <c r="F18" s="47" t="s">
        <v>16</v>
      </c>
      <c r="G18" s="101">
        <v>0.45</v>
      </c>
      <c r="H18" s="5" t="s">
        <v>18</v>
      </c>
      <c r="I18" s="98">
        <v>42846</v>
      </c>
      <c r="J18" s="5" t="s">
        <v>32</v>
      </c>
      <c r="K18" s="50"/>
      <c r="L18" s="50"/>
      <c r="M18" s="50"/>
      <c r="N18" s="50"/>
    </row>
    <row r="19" spans="1:14" s="48" customFormat="1" ht="94.5" x14ac:dyDescent="0.25">
      <c r="A19" s="41">
        <f>A18+1</f>
        <v>6</v>
      </c>
      <c r="B19" s="47" t="s">
        <v>42</v>
      </c>
      <c r="C19" s="41">
        <v>974.1</v>
      </c>
      <c r="D19" s="41">
        <v>3</v>
      </c>
      <c r="E19" s="41">
        <v>22</v>
      </c>
      <c r="F19" s="47" t="s">
        <v>19</v>
      </c>
      <c r="G19" s="100" t="s">
        <v>41</v>
      </c>
      <c r="H19" s="5" t="s">
        <v>18</v>
      </c>
      <c r="I19" s="98">
        <v>42552</v>
      </c>
      <c r="J19" s="5" t="s">
        <v>33</v>
      </c>
      <c r="K19" s="50"/>
      <c r="L19" s="50"/>
      <c r="M19" s="50"/>
      <c r="N19" s="50"/>
    </row>
    <row r="20" spans="1:14" s="48" customFormat="1" ht="15.75" x14ac:dyDescent="0.25">
      <c r="A20" s="91"/>
      <c r="B20" s="46"/>
      <c r="C20" s="66">
        <f>SUM(C18:C19)</f>
        <v>3334.33</v>
      </c>
      <c r="D20" s="66"/>
      <c r="E20" s="66">
        <f t="shared" ref="E20" si="1">SUM(E18:E19)</f>
        <v>55</v>
      </c>
      <c r="F20" s="46"/>
      <c r="G20" s="87"/>
      <c r="H20" s="5"/>
      <c r="I20" s="55"/>
      <c r="J20" s="9"/>
      <c r="K20" s="50"/>
      <c r="L20" s="50"/>
      <c r="M20" s="50"/>
      <c r="N20" s="50"/>
    </row>
    <row r="21" spans="1:14" s="48" customFormat="1" ht="15.75" x14ac:dyDescent="0.25">
      <c r="A21" s="106" t="s">
        <v>17</v>
      </c>
      <c r="B21" s="107"/>
      <c r="C21" s="107"/>
      <c r="D21" s="107"/>
      <c r="E21" s="107"/>
      <c r="F21" s="107"/>
      <c r="G21" s="107"/>
      <c r="H21" s="107"/>
      <c r="I21" s="107"/>
      <c r="J21" s="108"/>
      <c r="K21" s="50"/>
      <c r="L21" s="50"/>
      <c r="M21" s="50"/>
      <c r="N21" s="50"/>
    </row>
    <row r="22" spans="1:14" s="48" customFormat="1" ht="55.5" customHeight="1" x14ac:dyDescent="0.25">
      <c r="A22" s="41">
        <f>A19+1</f>
        <v>7</v>
      </c>
      <c r="B22" s="7" t="s">
        <v>20</v>
      </c>
      <c r="C22" s="57">
        <v>1544.19</v>
      </c>
      <c r="D22" s="74">
        <v>3</v>
      </c>
      <c r="E22" s="74">
        <v>28</v>
      </c>
      <c r="F22" s="47" t="s">
        <v>47</v>
      </c>
      <c r="G22" s="99">
        <v>0.25</v>
      </c>
      <c r="H22" s="5" t="s">
        <v>18</v>
      </c>
      <c r="I22" s="98">
        <v>42565</v>
      </c>
      <c r="J22" s="5" t="s">
        <v>34</v>
      </c>
      <c r="K22" s="50"/>
      <c r="L22" s="50"/>
      <c r="M22" s="50"/>
      <c r="N22" s="50"/>
    </row>
    <row r="23" spans="1:14" s="48" customFormat="1" ht="53.25" customHeight="1" x14ac:dyDescent="0.25">
      <c r="A23" s="41">
        <f t="shared" ref="A23:A25" si="2">A22+1</f>
        <v>8</v>
      </c>
      <c r="B23" s="7" t="s">
        <v>21</v>
      </c>
      <c r="C23" s="57">
        <v>1849.77</v>
      </c>
      <c r="D23" s="74">
        <v>3</v>
      </c>
      <c r="E23" s="74">
        <v>40</v>
      </c>
      <c r="F23" s="47" t="s">
        <v>47</v>
      </c>
      <c r="G23" s="99">
        <v>0.15</v>
      </c>
      <c r="H23" s="5" t="s">
        <v>18</v>
      </c>
      <c r="I23" s="98">
        <v>42565</v>
      </c>
      <c r="J23" s="5" t="s">
        <v>35</v>
      </c>
      <c r="K23" s="50"/>
      <c r="L23" s="50"/>
      <c r="M23" s="50"/>
      <c r="N23" s="50"/>
    </row>
    <row r="24" spans="1:14" s="48" customFormat="1" ht="57" customHeight="1" x14ac:dyDescent="0.25">
      <c r="A24" s="41">
        <f t="shared" si="2"/>
        <v>9</v>
      </c>
      <c r="B24" s="7" t="s">
        <v>22</v>
      </c>
      <c r="C24" s="57">
        <v>1544.19</v>
      </c>
      <c r="D24" s="74">
        <v>3</v>
      </c>
      <c r="E24" s="74">
        <v>28</v>
      </c>
      <c r="F24" s="47" t="s">
        <v>47</v>
      </c>
      <c r="G24" s="99">
        <v>0.11</v>
      </c>
      <c r="H24" s="5" t="s">
        <v>18</v>
      </c>
      <c r="I24" s="98">
        <v>42565</v>
      </c>
      <c r="J24" s="5" t="s">
        <v>36</v>
      </c>
      <c r="K24" s="50"/>
      <c r="L24" s="50"/>
      <c r="M24" s="50"/>
      <c r="N24" s="50"/>
    </row>
    <row r="25" spans="1:14" s="48" customFormat="1" ht="89.25" customHeight="1" x14ac:dyDescent="0.25">
      <c r="A25" s="41">
        <f t="shared" si="2"/>
        <v>10</v>
      </c>
      <c r="B25" s="7" t="s">
        <v>24</v>
      </c>
      <c r="C25" s="57">
        <v>1345.2</v>
      </c>
      <c r="D25" s="74">
        <v>3</v>
      </c>
      <c r="E25" s="74">
        <v>24</v>
      </c>
      <c r="F25" s="47" t="s">
        <v>23</v>
      </c>
      <c r="G25" s="99">
        <v>0.7</v>
      </c>
      <c r="H25" s="5" t="s">
        <v>18</v>
      </c>
      <c r="I25" s="98">
        <v>42725</v>
      </c>
      <c r="J25" s="5" t="s">
        <v>37</v>
      </c>
      <c r="K25" s="50"/>
      <c r="L25" s="50"/>
      <c r="M25" s="50"/>
      <c r="N25" s="50"/>
    </row>
    <row r="26" spans="1:14" s="48" customFormat="1" ht="117.75" customHeight="1" x14ac:dyDescent="0.25">
      <c r="A26" s="41">
        <v>11</v>
      </c>
      <c r="B26" s="7" t="s">
        <v>25</v>
      </c>
      <c r="C26" s="57">
        <v>3210.88</v>
      </c>
      <c r="D26" s="74">
        <v>3</v>
      </c>
      <c r="E26" s="74">
        <v>48</v>
      </c>
      <c r="F26" s="47" t="s">
        <v>23</v>
      </c>
      <c r="G26" s="99">
        <v>0.4</v>
      </c>
      <c r="H26" s="5" t="s">
        <v>18</v>
      </c>
      <c r="I26" s="98">
        <v>42725</v>
      </c>
      <c r="J26" s="5" t="s">
        <v>38</v>
      </c>
      <c r="K26" s="50"/>
      <c r="L26" s="50"/>
      <c r="M26" s="50"/>
      <c r="N26" s="50"/>
    </row>
    <row r="27" spans="1:14" s="48" customFormat="1" ht="15.75" x14ac:dyDescent="0.25">
      <c r="A27" s="41"/>
      <c r="B27" s="12"/>
      <c r="C27" s="57">
        <f>SUM(C22:C26)</f>
        <v>9494.23</v>
      </c>
      <c r="D27" s="74"/>
      <c r="E27" s="74">
        <f>E22+E23+E24+E25+E26</f>
        <v>168</v>
      </c>
      <c r="F27" s="47"/>
      <c r="G27" s="83"/>
      <c r="H27" s="5"/>
      <c r="I27" s="6"/>
      <c r="J27" s="6"/>
      <c r="K27" s="50"/>
      <c r="L27" s="50"/>
      <c r="M27" s="50"/>
      <c r="N27" s="50"/>
    </row>
    <row r="28" spans="1:14" s="48" customFormat="1" ht="58.5" customHeight="1" x14ac:dyDescent="0.25">
      <c r="A28" s="45"/>
      <c r="B28" s="13" t="s">
        <v>40</v>
      </c>
      <c r="C28" s="63">
        <f>C14+C20+C27</f>
        <v>19943.28</v>
      </c>
      <c r="D28" s="63"/>
      <c r="E28" s="63">
        <f>E10+E11+E12+E13+E18+E19+E22+E23+E24+E25+E26</f>
        <v>352</v>
      </c>
      <c r="F28" s="44"/>
      <c r="G28" s="84"/>
      <c r="H28" s="14"/>
      <c r="I28" s="43"/>
      <c r="J28" s="43"/>
      <c r="K28" s="50"/>
      <c r="L28" s="50"/>
      <c r="M28" s="50"/>
      <c r="N28" s="50"/>
    </row>
    <row r="29" spans="1:14" s="48" customFormat="1" ht="15.75" x14ac:dyDescent="0.25">
      <c r="A29" s="92"/>
      <c r="B29" s="52"/>
      <c r="C29" s="67"/>
      <c r="D29" s="76"/>
      <c r="E29" s="76"/>
      <c r="F29" s="53"/>
      <c r="G29" s="88"/>
      <c r="H29" s="49"/>
      <c r="I29" s="50"/>
      <c r="J29" s="50"/>
      <c r="K29" s="50"/>
      <c r="L29" s="50"/>
      <c r="M29" s="50"/>
      <c r="N29" s="50"/>
    </row>
    <row r="30" spans="1:14" x14ac:dyDescent="0.25">
      <c r="A30" s="77"/>
      <c r="B30" s="10"/>
      <c r="C30" s="68"/>
      <c r="D30" s="68"/>
      <c r="E30" s="77"/>
      <c r="F30" s="10"/>
      <c r="G30" s="77"/>
    </row>
    <row r="31" spans="1:14" ht="15.75" x14ac:dyDescent="0.25">
      <c r="A31" s="77"/>
      <c r="B31" s="10"/>
      <c r="C31" s="119"/>
      <c r="D31" s="119"/>
      <c r="E31" s="119"/>
      <c r="F31" s="58"/>
      <c r="G31" s="89"/>
    </row>
    <row r="32" spans="1:14" ht="15.75" x14ac:dyDescent="0.25">
      <c r="A32" s="93"/>
      <c r="B32" s="16"/>
      <c r="C32" s="69"/>
      <c r="D32" s="78"/>
      <c r="E32" s="79"/>
      <c r="F32" s="15"/>
      <c r="G32" s="90"/>
    </row>
    <row r="33" spans="1:7" ht="15.75" x14ac:dyDescent="0.25">
      <c r="A33" s="94"/>
      <c r="B33" s="17"/>
      <c r="C33" s="18"/>
      <c r="D33" s="18"/>
      <c r="E33" s="19"/>
      <c r="F33" s="20"/>
      <c r="G33" s="90"/>
    </row>
    <row r="34" spans="1:7" ht="15.75" x14ac:dyDescent="0.25">
      <c r="A34" s="94"/>
      <c r="B34" s="17"/>
      <c r="C34" s="18"/>
      <c r="D34" s="18"/>
      <c r="E34" s="19"/>
      <c r="F34" s="20"/>
      <c r="G34" s="90"/>
    </row>
    <row r="35" spans="1:7" ht="15.75" x14ac:dyDescent="0.25">
      <c r="A35" s="94"/>
      <c r="B35" s="21"/>
      <c r="C35" s="18"/>
      <c r="D35" s="18"/>
      <c r="E35" s="19"/>
      <c r="F35" s="22"/>
      <c r="G35" s="90"/>
    </row>
    <row r="36" spans="1:7" ht="15.75" x14ac:dyDescent="0.25">
      <c r="A36" s="94"/>
      <c r="B36" s="21"/>
      <c r="C36" s="20"/>
      <c r="D36" s="20"/>
      <c r="E36" s="80"/>
      <c r="F36" s="22"/>
      <c r="G36" s="90"/>
    </row>
    <row r="37" spans="1:7" ht="15.75" x14ac:dyDescent="0.25">
      <c r="A37" s="82"/>
      <c r="B37" s="2"/>
      <c r="C37" s="70"/>
      <c r="D37" s="81"/>
      <c r="E37" s="82"/>
      <c r="F37" s="2"/>
      <c r="G37" s="90"/>
    </row>
    <row r="38" spans="1:7" ht="15.75" x14ac:dyDescent="0.25">
      <c r="A38" s="82"/>
      <c r="B38" s="2"/>
      <c r="C38" s="120"/>
      <c r="D38" s="120"/>
      <c r="E38" s="120"/>
      <c r="F38" s="59"/>
      <c r="G38" s="90"/>
    </row>
    <row r="39" spans="1:7" ht="15.75" x14ac:dyDescent="0.25">
      <c r="A39" s="24"/>
      <c r="B39" s="23"/>
      <c r="C39" s="24"/>
      <c r="D39" s="24"/>
      <c r="E39" s="24"/>
      <c r="F39" s="25"/>
      <c r="G39" s="90"/>
    </row>
    <row r="40" spans="1:7" ht="15.75" x14ac:dyDescent="0.25">
      <c r="A40" s="95"/>
      <c r="B40" s="117"/>
      <c r="C40" s="117"/>
      <c r="D40" s="26"/>
      <c r="E40" s="26"/>
      <c r="F40" s="27"/>
      <c r="G40" s="90"/>
    </row>
    <row r="41" spans="1:7" ht="15.75" x14ac:dyDescent="0.25">
      <c r="A41" s="96"/>
      <c r="B41" s="118"/>
      <c r="C41" s="118"/>
      <c r="D41" s="29"/>
      <c r="E41" s="29"/>
      <c r="F41" s="27"/>
      <c r="G41" s="90"/>
    </row>
    <row r="42" spans="1:7" ht="15.75" x14ac:dyDescent="0.25">
      <c r="A42" s="95"/>
      <c r="B42" s="117"/>
      <c r="C42" s="117"/>
      <c r="D42" s="31"/>
      <c r="E42" s="31"/>
      <c r="F42" s="27"/>
      <c r="G42" s="90"/>
    </row>
    <row r="43" spans="1:7" ht="15.75" x14ac:dyDescent="0.25">
      <c r="A43" s="96"/>
      <c r="B43" s="118"/>
      <c r="C43" s="118"/>
      <c r="D43" s="29"/>
      <c r="E43" s="29"/>
      <c r="F43" s="33"/>
      <c r="G43" s="77"/>
    </row>
    <row r="44" spans="1:7" ht="15.75" x14ac:dyDescent="0.25">
      <c r="A44" s="95"/>
      <c r="B44" s="117"/>
      <c r="C44" s="117"/>
      <c r="D44" s="26"/>
      <c r="E44" s="26"/>
      <c r="F44" s="34"/>
      <c r="G44" s="77"/>
    </row>
    <row r="45" spans="1:7" ht="15.75" x14ac:dyDescent="0.25">
      <c r="A45" s="96"/>
      <c r="B45" s="118"/>
      <c r="C45" s="118"/>
      <c r="D45" s="35"/>
      <c r="E45" s="35"/>
      <c r="F45" s="27"/>
    </row>
    <row r="46" spans="1:7" ht="15.75" x14ac:dyDescent="0.25">
      <c r="A46" s="95"/>
      <c r="B46" s="117"/>
      <c r="C46" s="117"/>
      <c r="D46" s="31"/>
      <c r="E46" s="31"/>
      <c r="F46" s="27"/>
    </row>
    <row r="47" spans="1:7" ht="15.75" x14ac:dyDescent="0.25">
      <c r="A47" s="96"/>
      <c r="B47" s="118"/>
      <c r="C47" s="118"/>
      <c r="D47" s="30"/>
      <c r="E47" s="29"/>
      <c r="F47" s="34"/>
    </row>
    <row r="48" spans="1:7" ht="15.75" x14ac:dyDescent="0.25">
      <c r="A48" s="95"/>
      <c r="B48" s="117"/>
      <c r="C48" s="117"/>
      <c r="D48" s="32"/>
      <c r="E48" s="31"/>
      <c r="F48" s="27"/>
    </row>
    <row r="49" spans="1:6" ht="15.75" x14ac:dyDescent="0.25">
      <c r="A49" s="96"/>
      <c r="B49" s="118"/>
      <c r="C49" s="118"/>
      <c r="D49" s="36"/>
      <c r="E49" s="36"/>
      <c r="F49" s="27"/>
    </row>
    <row r="50" spans="1:6" ht="15.75" x14ac:dyDescent="0.25">
      <c r="A50" s="95"/>
      <c r="B50" s="117"/>
      <c r="C50" s="117"/>
      <c r="D50" s="31"/>
      <c r="E50" s="32"/>
      <c r="F50" s="28"/>
    </row>
    <row r="51" spans="1:6" ht="15.75" x14ac:dyDescent="0.25">
      <c r="A51" s="96"/>
      <c r="B51" s="118"/>
      <c r="C51" s="118"/>
      <c r="D51" s="30"/>
      <c r="E51" s="29"/>
      <c r="F51" s="34"/>
    </row>
    <row r="52" spans="1:6" ht="15.75" x14ac:dyDescent="0.25">
      <c r="A52" s="95"/>
      <c r="B52" s="117"/>
      <c r="C52" s="117"/>
      <c r="D52" s="37"/>
      <c r="E52" s="32"/>
      <c r="F52" s="28"/>
    </row>
    <row r="53" spans="1:6" ht="15.75" x14ac:dyDescent="0.25">
      <c r="A53" s="97"/>
      <c r="B53" s="38"/>
      <c r="C53" s="39"/>
      <c r="D53" s="39"/>
      <c r="E53" s="39"/>
      <c r="F53" s="40"/>
    </row>
    <row r="54" spans="1:6" x14ac:dyDescent="0.25">
      <c r="C54" s="71"/>
    </row>
    <row r="55" spans="1:6" x14ac:dyDescent="0.25">
      <c r="C55" s="71"/>
    </row>
    <row r="56" spans="1:6" x14ac:dyDescent="0.25">
      <c r="C56" s="71"/>
    </row>
    <row r="57" spans="1:6" x14ac:dyDescent="0.25">
      <c r="C57" s="71"/>
    </row>
    <row r="58" spans="1:6" x14ac:dyDescent="0.25">
      <c r="C58" s="71"/>
    </row>
  </sheetData>
  <mergeCells count="31">
    <mergeCell ref="C31:E31"/>
    <mergeCell ref="B45:C45"/>
    <mergeCell ref="C38:E38"/>
    <mergeCell ref="B40:C40"/>
    <mergeCell ref="B41:C41"/>
    <mergeCell ref="B42:C42"/>
    <mergeCell ref="B43:C43"/>
    <mergeCell ref="B44:C44"/>
    <mergeCell ref="B52:C52"/>
    <mergeCell ref="B46:C46"/>
    <mergeCell ref="B47:C47"/>
    <mergeCell ref="B48:C48"/>
    <mergeCell ref="B49:C49"/>
    <mergeCell ref="B50:C50"/>
    <mergeCell ref="B51:C51"/>
    <mergeCell ref="H4:H5"/>
    <mergeCell ref="G4:G5"/>
    <mergeCell ref="A1:J1"/>
    <mergeCell ref="A2:J2"/>
    <mergeCell ref="A4:A5"/>
    <mergeCell ref="B4:B5"/>
    <mergeCell ref="C4:E4"/>
    <mergeCell ref="F4:F5"/>
    <mergeCell ref="A3:J3"/>
    <mergeCell ref="I4:I5"/>
    <mergeCell ref="J4:J5"/>
    <mergeCell ref="A8:J8"/>
    <mergeCell ref="A17:J17"/>
    <mergeCell ref="A15:J15"/>
    <mergeCell ref="A21:J21"/>
    <mergeCell ref="A9:J9"/>
  </mergeCells>
  <pageMargins left="0" right="0" top="0" bottom="0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L10" sqref="L10"/>
    </sheetView>
  </sheetViews>
  <sheetFormatPr defaultRowHeight="15" x14ac:dyDescent="0.25"/>
  <sheetData>
    <row r="2" spans="2:3" x14ac:dyDescent="0.25">
      <c r="B2">
        <v>50040</v>
      </c>
    </row>
    <row r="3" spans="2:3" x14ac:dyDescent="0.25">
      <c r="B3">
        <v>52000</v>
      </c>
    </row>
    <row r="4" spans="2:3" x14ac:dyDescent="0.25">
      <c r="B4">
        <v>50000</v>
      </c>
    </row>
    <row r="5" spans="2:3" x14ac:dyDescent="0.25">
      <c r="B5">
        <v>52000</v>
      </c>
    </row>
    <row r="6" spans="2:3" x14ac:dyDescent="0.25">
      <c r="B6">
        <v>70000</v>
      </c>
    </row>
    <row r="7" spans="2:3" x14ac:dyDescent="0.25">
      <c r="B7">
        <v>67000</v>
      </c>
    </row>
    <row r="8" spans="2:3" x14ac:dyDescent="0.25">
      <c r="B8">
        <v>72000</v>
      </c>
    </row>
    <row r="9" spans="2:3" x14ac:dyDescent="0.25">
      <c r="B9">
        <v>71000</v>
      </c>
    </row>
    <row r="10" spans="2:3" x14ac:dyDescent="0.25">
      <c r="B10">
        <v>60000</v>
      </c>
    </row>
    <row r="11" spans="2:3" x14ac:dyDescent="0.25">
      <c r="B11">
        <f>SUM(B2:B10)</f>
        <v>544040</v>
      </c>
      <c r="C11">
        <f>B11/9</f>
        <v>60448.888888888891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2017-08-02T09:02:47Z</dcterms:modified>
</cp:coreProperties>
</file>